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2a4eb94466f585b3/Desktop/Internetseite/"/>
    </mc:Choice>
  </mc:AlternateContent>
  <xr:revisionPtr revIDLastSave="817" documentId="13_ncr:1_{400591A9-2004-459C-9187-105D7470DF67}" xr6:coauthVersionLast="47" xr6:coauthVersionMax="47" xr10:uidLastSave="{F2838C68-B1F0-4F3B-B8BB-A93CF438409A}"/>
  <bookViews>
    <workbookView xWindow="-110" yWindow="-110" windowWidth="22780" windowHeight="14540" xr2:uid="{00000000-000D-0000-FFFF-FFFF00000000}"/>
  </bookViews>
  <sheets>
    <sheet name="Bestandsliste" sheetId="1" r:id="rId1"/>
  </sheets>
  <definedNames>
    <definedName name="_xlnm._FilterDatabase" localSheetId="0" hidden="1">Bestandsliste!$B$3:$R$7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7" i="1"/>
  <c r="R5" i="1"/>
  <c r="Q7" i="1"/>
  <c r="Q6" i="1"/>
  <c r="Q5" i="1"/>
  <c r="P6" i="1"/>
  <c r="P7" i="1"/>
  <c r="O5" i="1"/>
  <c r="P5" i="1" s="1"/>
  <c r="K4" i="1"/>
  <c r="Q4" i="1" s="1"/>
  <c r="J7" i="1"/>
  <c r="J6" i="1"/>
  <c r="K6" i="1" s="1"/>
  <c r="J5" i="1"/>
  <c r="K5" i="1" s="1"/>
  <c r="R4" i="1" l="1"/>
  <c r="K7" i="1"/>
</calcChain>
</file>

<file path=xl/sharedStrings.xml><?xml version="1.0" encoding="utf-8"?>
<sst xmlns="http://schemas.openxmlformats.org/spreadsheetml/2006/main" count="38" uniqueCount="36">
  <si>
    <t>Marke</t>
  </si>
  <si>
    <t>Erstzulassung</t>
  </si>
  <si>
    <t>Fahrzeug-
IdNr</t>
  </si>
  <si>
    <t>Anschaffungs-
zeitpunkt</t>
  </si>
  <si>
    <t>Verkaufs-
zeitpunkt</t>
  </si>
  <si>
    <t>Gewinn/
Verlust</t>
  </si>
  <si>
    <t>Differenzb.</t>
  </si>
  <si>
    <t>Regelbest.</t>
  </si>
  <si>
    <t>Einkauf</t>
  </si>
  <si>
    <t>Verkauf</t>
  </si>
  <si>
    <t>Fahrzeugmerkmale</t>
  </si>
  <si>
    <t>SG24071957-1</t>
  </si>
  <si>
    <t>SG24071957-2</t>
  </si>
  <si>
    <t>SG24071957-3</t>
  </si>
  <si>
    <t>SG24071957-4</t>
  </si>
  <si>
    <t>Anschaffungs-
kosten
Nettobetrag</t>
  </si>
  <si>
    <t>Verkaufs-
preis
Bruttobetrag</t>
  </si>
  <si>
    <t>Nummer</t>
  </si>
  <si>
    <t>Differenz-/
Regel-
besteuerung</t>
  </si>
  <si>
    <t>Vorsteuer</t>
  </si>
  <si>
    <t>Umsatzsteuer-
schuld</t>
  </si>
  <si>
    <t>Anschaffungs-
kosten
Bruttobetrag</t>
  </si>
  <si>
    <t>Verkaufs-
preis
Nettobetrag</t>
  </si>
  <si>
    <t>Innerg. Lieferung</t>
  </si>
  <si>
    <t>Ausfuhrlieferung</t>
  </si>
  <si>
    <t>Rechnungs-
nummer
Einkauf</t>
  </si>
  <si>
    <t>Rechnungs-
nummer
Verkauf</t>
  </si>
  <si>
    <t>JG1</t>
  </si>
  <si>
    <t>JG2</t>
  </si>
  <si>
    <t>JG3</t>
  </si>
  <si>
    <t>JG4</t>
  </si>
  <si>
    <t>Audi 80</t>
  </si>
  <si>
    <t>Audi A6</t>
  </si>
  <si>
    <t>Umsatzsteuerausweis
Innerg. Lieferung
Ausfuhrlieferung</t>
  </si>
  <si>
    <t>Moskwitsch-412</t>
  </si>
  <si>
    <t xml:space="preserve">Wolga 31029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</si>
</sst>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" fontId="0" fillId="0" borderId="18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164" fontId="0" fillId="0" borderId="9" xfId="0" applyNumberFormat="1" applyFont="1" applyBorder="1" applyAlignment="1" applyProtection="1">
      <alignment horizontal="center"/>
      <protection locked="0"/>
    </xf>
    <xf numFmtId="164" fontId="0" fillId="0" borderId="22" xfId="0" applyNumberFormat="1" applyFont="1" applyBorder="1" applyAlignment="1" applyProtection="1">
      <alignment horizontal="center"/>
      <protection locked="0"/>
    </xf>
    <xf numFmtId="14" fontId="0" fillId="0" borderId="8" xfId="0" applyNumberFormat="1" applyFont="1" applyBorder="1" applyAlignment="1" applyProtection="1">
      <alignment horizontal="center"/>
      <protection locked="0"/>
    </xf>
    <xf numFmtId="14" fontId="0" fillId="0" borderId="9" xfId="0" applyNumberFormat="1" applyFont="1" applyBorder="1" applyAlignment="1" applyProtection="1">
      <alignment horizont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"/>
  <sheetViews>
    <sheetView tabSelected="1" showWhiteSpace="0" zoomScale="80" zoomScaleNormal="80" zoomScaleSheetLayoutView="110" workbookViewId="0">
      <selection activeCell="I4" sqref="I4"/>
    </sheetView>
  </sheetViews>
  <sheetFormatPr baseColWidth="10" defaultRowHeight="14.5" x14ac:dyDescent="0.35"/>
  <cols>
    <col min="1" max="1" width="1.08984375" customWidth="1"/>
    <col min="2" max="2" width="8.1796875" style="6" bestFit="1" customWidth="1"/>
    <col min="3" max="3" width="14.26953125" bestFit="1" customWidth="1"/>
    <col min="4" max="4" width="13.54296875" style="1" bestFit="1" customWidth="1"/>
    <col min="5" max="5" width="16.7265625" style="3" bestFit="1" customWidth="1"/>
    <col min="6" max="6" width="15.90625" style="3" bestFit="1" customWidth="1"/>
    <col min="7" max="7" width="13.81640625" style="1" bestFit="1" customWidth="1"/>
    <col min="8" max="8" width="14.453125" style="1" bestFit="1" customWidth="1"/>
    <col min="9" max="9" width="16.54296875" style="4" bestFit="1" customWidth="1"/>
    <col min="10" max="10" width="13.7265625" style="4" bestFit="1" customWidth="1"/>
    <col min="11" max="11" width="16.54296875" style="4" bestFit="1" customWidth="1"/>
    <col min="12" max="12" width="13.453125" style="4" bestFit="1" customWidth="1"/>
    <col min="13" max="13" width="14.453125" style="2" bestFit="1" customWidth="1"/>
    <col min="14" max="14" width="15.6328125" style="5" bestFit="1" customWidth="1"/>
    <col min="15" max="15" width="19.7265625" style="5" bestFit="1" customWidth="1"/>
    <col min="16" max="16" width="16.26953125" style="5" bestFit="1" customWidth="1"/>
    <col min="17" max="17" width="16.26953125" style="5" customWidth="1"/>
    <col min="18" max="18" width="11.1796875" style="4" bestFit="1" customWidth="1"/>
    <col min="19" max="19" width="13.08984375" bestFit="1" customWidth="1"/>
    <col min="25" max="25" width="24.7265625" customWidth="1"/>
  </cols>
  <sheetData>
    <row r="1" spans="2:18" ht="15" thickBot="1" x14ac:dyDescent="0.4"/>
    <row r="2" spans="2:18" ht="15" thickBot="1" x14ac:dyDescent="0.4">
      <c r="B2" s="25" t="s">
        <v>17</v>
      </c>
      <c r="C2" s="17" t="s">
        <v>10</v>
      </c>
      <c r="D2" s="18"/>
      <c r="E2" s="18"/>
      <c r="F2" s="18"/>
      <c r="G2" s="30" t="s">
        <v>8</v>
      </c>
      <c r="H2" s="31"/>
      <c r="I2" s="31"/>
      <c r="J2" s="31"/>
      <c r="K2" s="32"/>
      <c r="L2" s="14" t="s">
        <v>9</v>
      </c>
      <c r="M2" s="15"/>
      <c r="N2" s="15"/>
      <c r="O2" s="15"/>
      <c r="P2" s="16"/>
      <c r="Q2" s="35" t="s">
        <v>20</v>
      </c>
      <c r="R2" s="21" t="s">
        <v>5</v>
      </c>
    </row>
    <row r="3" spans="2:18" ht="43.5" x14ac:dyDescent="0.35">
      <c r="B3" s="26"/>
      <c r="C3" s="20" t="s">
        <v>0</v>
      </c>
      <c r="D3" s="8" t="s">
        <v>2</v>
      </c>
      <c r="E3" s="9" t="s">
        <v>1</v>
      </c>
      <c r="F3" s="27" t="s">
        <v>18</v>
      </c>
      <c r="G3" s="28" t="s">
        <v>3</v>
      </c>
      <c r="H3" s="13" t="s">
        <v>25</v>
      </c>
      <c r="I3" s="13" t="s">
        <v>15</v>
      </c>
      <c r="J3" s="19" t="s">
        <v>19</v>
      </c>
      <c r="K3" s="29" t="s">
        <v>21</v>
      </c>
      <c r="L3" s="28" t="s">
        <v>4</v>
      </c>
      <c r="M3" s="13" t="s">
        <v>26</v>
      </c>
      <c r="N3" s="33" t="s">
        <v>22</v>
      </c>
      <c r="O3" s="13" t="s">
        <v>33</v>
      </c>
      <c r="P3" s="34" t="s">
        <v>16</v>
      </c>
      <c r="Q3" s="36"/>
      <c r="R3" s="22"/>
    </row>
    <row r="4" spans="2:18" x14ac:dyDescent="0.35">
      <c r="B4" s="39">
        <v>1</v>
      </c>
      <c r="C4" s="40" t="s">
        <v>34</v>
      </c>
      <c r="D4" s="41">
        <v>2640</v>
      </c>
      <c r="E4" s="42">
        <v>35010</v>
      </c>
      <c r="F4" s="43" t="s">
        <v>6</v>
      </c>
      <c r="G4" s="44">
        <v>44401</v>
      </c>
      <c r="H4" s="45" t="s">
        <v>11</v>
      </c>
      <c r="I4" s="46">
        <v>11900</v>
      </c>
      <c r="J4" s="7">
        <v>0</v>
      </c>
      <c r="K4" s="10">
        <f>+I4+J4</f>
        <v>11900</v>
      </c>
      <c r="L4" s="44">
        <v>44548</v>
      </c>
      <c r="M4" s="55" t="s">
        <v>27</v>
      </c>
      <c r="N4" s="46">
        <v>12000</v>
      </c>
      <c r="O4" s="46">
        <v>0</v>
      </c>
      <c r="P4" s="10">
        <v>14280</v>
      </c>
      <c r="Q4" s="37">
        <f>+(P4-K4)*0.159663865546218</f>
        <v>379.99999999999994</v>
      </c>
      <c r="R4" s="23">
        <f>+P4-K4-Q4</f>
        <v>2000</v>
      </c>
    </row>
    <row r="5" spans="2:18" x14ac:dyDescent="0.35">
      <c r="B5" s="39">
        <v>2</v>
      </c>
      <c r="C5" s="40" t="s">
        <v>35</v>
      </c>
      <c r="D5" s="41">
        <v>1989</v>
      </c>
      <c r="E5" s="42">
        <v>37803</v>
      </c>
      <c r="F5" s="43" t="s">
        <v>7</v>
      </c>
      <c r="G5" s="44">
        <v>44469</v>
      </c>
      <c r="H5" s="45" t="s">
        <v>12</v>
      </c>
      <c r="I5" s="46">
        <v>10000</v>
      </c>
      <c r="J5" s="7">
        <f>+I5*0.19</f>
        <v>1900</v>
      </c>
      <c r="K5" s="10">
        <f t="shared" ref="K5:K7" si="0">+I5+J5</f>
        <v>11900</v>
      </c>
      <c r="L5" s="44">
        <v>44554</v>
      </c>
      <c r="M5" s="55" t="s">
        <v>28</v>
      </c>
      <c r="N5" s="46">
        <v>12000</v>
      </c>
      <c r="O5" s="46">
        <f>+N5*0.19</f>
        <v>2280</v>
      </c>
      <c r="P5" s="10">
        <f>+N5+O5</f>
        <v>14280</v>
      </c>
      <c r="Q5" s="37">
        <f>+O5-J5</f>
        <v>380</v>
      </c>
      <c r="R5" s="23">
        <f>+N5-I5</f>
        <v>2000</v>
      </c>
    </row>
    <row r="6" spans="2:18" x14ac:dyDescent="0.35">
      <c r="B6" s="39">
        <v>3</v>
      </c>
      <c r="C6" s="40" t="s">
        <v>31</v>
      </c>
      <c r="D6" s="41">
        <v>2939</v>
      </c>
      <c r="E6" s="42">
        <v>37895</v>
      </c>
      <c r="F6" s="43" t="s">
        <v>7</v>
      </c>
      <c r="G6" s="44">
        <v>44486</v>
      </c>
      <c r="H6" s="45" t="s">
        <v>13</v>
      </c>
      <c r="I6" s="46">
        <v>10000</v>
      </c>
      <c r="J6" s="7">
        <f>+I6*0.19</f>
        <v>1900</v>
      </c>
      <c r="K6" s="10">
        <f t="shared" si="0"/>
        <v>11900</v>
      </c>
      <c r="L6" s="44">
        <v>44555</v>
      </c>
      <c r="M6" s="55" t="s">
        <v>29</v>
      </c>
      <c r="N6" s="46">
        <v>12000</v>
      </c>
      <c r="O6" s="46" t="s">
        <v>23</v>
      </c>
      <c r="P6" s="10">
        <f>+N6</f>
        <v>12000</v>
      </c>
      <c r="Q6" s="37">
        <f>-J6</f>
        <v>-1900</v>
      </c>
      <c r="R6" s="23">
        <f t="shared" ref="R6:R7" si="1">+N6-I6</f>
        <v>2000</v>
      </c>
    </row>
    <row r="7" spans="2:18" ht="15" thickBot="1" x14ac:dyDescent="0.4">
      <c r="B7" s="47">
        <v>4</v>
      </c>
      <c r="C7" s="48" t="s">
        <v>32</v>
      </c>
      <c r="D7" s="49">
        <v>3776</v>
      </c>
      <c r="E7" s="50">
        <v>40227</v>
      </c>
      <c r="F7" s="51" t="s">
        <v>7</v>
      </c>
      <c r="G7" s="52">
        <v>44490</v>
      </c>
      <c r="H7" s="53" t="s">
        <v>14</v>
      </c>
      <c r="I7" s="54">
        <v>10000</v>
      </c>
      <c r="J7" s="11">
        <f>+I7*0.19</f>
        <v>1900</v>
      </c>
      <c r="K7" s="12">
        <f t="shared" si="0"/>
        <v>11900</v>
      </c>
      <c r="L7" s="52">
        <v>44561</v>
      </c>
      <c r="M7" s="56" t="s">
        <v>30</v>
      </c>
      <c r="N7" s="54">
        <v>12000</v>
      </c>
      <c r="O7" s="54" t="s">
        <v>24</v>
      </c>
      <c r="P7" s="12">
        <f>+N7</f>
        <v>12000</v>
      </c>
      <c r="Q7" s="38">
        <f>-J7</f>
        <v>-1900</v>
      </c>
      <c r="R7" s="24">
        <f t="shared" si="1"/>
        <v>2000</v>
      </c>
    </row>
  </sheetData>
  <sheetProtection sheet="1" objects="1" scenarios="1" selectLockedCells="1"/>
  <autoFilter ref="B3:R7" xr:uid="{75AD03C3-4362-4746-9712-02805027E93B}">
    <sortState xmlns:xlrd2="http://schemas.microsoft.com/office/spreadsheetml/2017/richdata2" ref="B5:R7">
      <sortCondition ref="G3:G7"/>
    </sortState>
  </autoFilter>
  <mergeCells count="6">
    <mergeCell ref="G2:K2"/>
    <mergeCell ref="L2:P2"/>
    <mergeCell ref="C2:F2"/>
    <mergeCell ref="R2:R3"/>
    <mergeCell ref="B2:B3"/>
    <mergeCell ref="Q2:Q3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74" fitToHeight="10" orientation="landscape" r:id="rId1"/>
  <headerFooter>
    <oddHeader>&amp;LSteuernummer: 112/5007/2611&amp;COleg Antoni, Herwarthstr. 29, 45138 Essen&amp;RSeite &amp;P von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bed4ea73-b04a-473f-9a74-5b1b38789c37</BSO999929>
</file>

<file path=customXml/itemProps1.xml><?xml version="1.0" encoding="utf-8"?>
<ds:datastoreItem xmlns:ds="http://schemas.openxmlformats.org/officeDocument/2006/customXml" ds:itemID="{EA3B79F4-0C6B-45DE-8177-C80CC94FD97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Gubanov</dc:creator>
  <cp:lastModifiedBy>Sergej Gubanov</cp:lastModifiedBy>
  <cp:lastPrinted>2021-05-20T08:47:16Z</cp:lastPrinted>
  <dcterms:created xsi:type="dcterms:W3CDTF">2015-03-06T11:40:32Z</dcterms:created>
  <dcterms:modified xsi:type="dcterms:W3CDTF">2022-09-20T22:20:31Z</dcterms:modified>
</cp:coreProperties>
</file>